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radziszewska\Desktop\"/>
    </mc:Choice>
  </mc:AlternateContent>
  <bookViews>
    <workbookView xWindow="0" yWindow="0" windowWidth="28800" windowHeight="12330"/>
  </bookViews>
  <sheets>
    <sheet name="Wykres1" sheetId="12" r:id="rId1"/>
    <sheet name="Arkusz3" sheetId="10" r:id="rId2"/>
    <sheet name="Arkusz2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0" l="1"/>
  <c r="F5" i="10" l="1"/>
  <c r="F11" i="10"/>
  <c r="F23" i="10"/>
  <c r="J21" i="10"/>
  <c r="I21" i="10"/>
  <c r="F13" i="10"/>
  <c r="E20" i="10"/>
  <c r="F17" i="10"/>
  <c r="F8" i="10"/>
  <c r="F6" i="10"/>
  <c r="C8" i="3" l="1"/>
  <c r="C11" i="3"/>
  <c r="C10" i="3"/>
  <c r="C9" i="3"/>
  <c r="C7" i="3"/>
  <c r="C6" i="3"/>
  <c r="C5" i="3"/>
  <c r="C4" i="3"/>
  <c r="C3" i="3"/>
  <c r="C12" i="3" l="1"/>
  <c r="C13" i="3" s="1"/>
  <c r="D11" i="3" l="1"/>
  <c r="D9" i="3"/>
  <c r="D8" i="3"/>
  <c r="D6" i="3"/>
  <c r="D5" i="3"/>
  <c r="D7" i="3"/>
  <c r="D10" i="3"/>
  <c r="D3" i="3"/>
  <c r="D12" i="3"/>
  <c r="D4" i="3"/>
</calcChain>
</file>

<file path=xl/sharedStrings.xml><?xml version="1.0" encoding="utf-8"?>
<sst xmlns="http://schemas.openxmlformats.org/spreadsheetml/2006/main" count="95" uniqueCount="63">
  <si>
    <t>Nazwa zadania</t>
  </si>
  <si>
    <t>Wartość zadania</t>
  </si>
  <si>
    <t>Środki własne</t>
  </si>
  <si>
    <t>Dofinansowanie</t>
  </si>
  <si>
    <t>Lp.</t>
  </si>
  <si>
    <t>WFOŚiGW</t>
  </si>
  <si>
    <t>Uwagi</t>
  </si>
  <si>
    <t>Fundusz Dróg Samorządowych</t>
  </si>
  <si>
    <t>Europejski Fundusz Rozwoju Regionalnego</t>
  </si>
  <si>
    <t>Europejski Fundusz Społeczny</t>
  </si>
  <si>
    <t>Program Rozwoju Obszarów Wiejskich</t>
  </si>
  <si>
    <t>Polska Cyfrowa</t>
  </si>
  <si>
    <t>Montaż finansowy z wielu instytucji</t>
  </si>
  <si>
    <t>Program Odnowy Wsi Województwa Podlaskiego</t>
  </si>
  <si>
    <t>Budżet Wojeówdztwa Podlaskiego</t>
  </si>
  <si>
    <t xml:space="preserve">       Program / źródło finasowania</t>
  </si>
  <si>
    <t>Program</t>
  </si>
  <si>
    <t xml:space="preserve">Rządowy Fundusz Inwestycji Lokalnych </t>
  </si>
  <si>
    <t>Dofinansowania planowane do wypłaty</t>
  </si>
  <si>
    <t>Suma</t>
  </si>
  <si>
    <t>zadanie zakończone</t>
  </si>
  <si>
    <r>
      <t xml:space="preserve">Rządowy Funduszu Rozwoju Dróg - </t>
    </r>
    <r>
      <rPr>
        <sz val="12"/>
        <color rgb="FF000000"/>
        <rFont val="Calibri"/>
        <family val="2"/>
        <charset val="238"/>
      </rPr>
      <t>Podlaski Urząd Wojewódzki</t>
    </r>
  </si>
  <si>
    <t xml:space="preserve">Budowa drogi o oznaczeniu KDL3 z rozbudową ul. Łąkowej w Wasilkowie </t>
  </si>
  <si>
    <t>60-80%</t>
  </si>
  <si>
    <t>Budowa ul. Nowej w Studziankach</t>
  </si>
  <si>
    <t>Złożone wnioski w 2024 r.</t>
  </si>
  <si>
    <t>Rozbudowa i przebudowa budynku Szkoły Podstawowej w Sochoniach o świetlicę wiejską</t>
  </si>
  <si>
    <t xml:space="preserve">Zakup nowoczesnego sprzętu dla zrównoważonego rozwoju Gmin </t>
  </si>
  <si>
    <r>
      <rPr>
        <b/>
        <sz val="11"/>
        <color rgb="FF000000"/>
        <rFont val="Calibri"/>
        <family val="2"/>
        <charset val="238"/>
      </rPr>
      <t>Wsparcie Marszałka</t>
    </r>
    <r>
      <rPr>
        <sz val="11"/>
        <color rgb="FF000000"/>
        <rFont val="Calibri"/>
        <family val="2"/>
        <charset val="238"/>
      </rPr>
      <t xml:space="preserve"> - budżet Województwa Podlaskiego </t>
    </r>
  </si>
  <si>
    <t>zadanie w trakcie realizacji</t>
  </si>
  <si>
    <t>Dofinansowania wypłacone w 2024 r.</t>
  </si>
  <si>
    <t xml:space="preserve">Dostępny Wasilków </t>
  </si>
  <si>
    <r>
      <rPr>
        <b/>
        <sz val="11"/>
        <color rgb="FF000000"/>
        <rFont val="Calibri"/>
        <family val="2"/>
        <charset val="238"/>
      </rPr>
      <t>Program Fundusze Europejskie dla Podlaskiego 2021-2027</t>
    </r>
    <r>
      <rPr>
        <sz val="11"/>
        <color rgb="FF000000"/>
        <rFont val="Calibri"/>
        <family val="2"/>
        <charset val="238"/>
      </rPr>
      <t xml:space="preserve"> - Urząd Marszałkowski</t>
    </r>
  </si>
  <si>
    <t>zadanie w trakcie realizacji - podpisana umowa</t>
  </si>
  <si>
    <t>Utworzenie żłobka w Wasilkowie</t>
  </si>
  <si>
    <r>
      <rPr>
        <b/>
        <sz val="11"/>
        <color rgb="FF000000"/>
        <rFont val="Calibri"/>
        <family val="2"/>
        <charset val="238"/>
      </rPr>
      <t>Program rozwoju instytucji opieki nad dziećmi w wieku do lat 3 "Aktywny Maluch" 2022-2029</t>
    </r>
    <r>
      <rPr>
        <sz val="11"/>
        <color rgb="FF000000"/>
        <rFont val="Calibri"/>
        <family val="2"/>
        <charset val="238"/>
      </rPr>
      <t xml:space="preserve"> - Podlaski Urząd Wojewódzki</t>
    </r>
  </si>
  <si>
    <t>zadanie w trakcie realizacji - przygotowanie dokumentacji i wybór Wykonawcy</t>
  </si>
  <si>
    <t>Budowa boiska wielofunkcyjnego nad zalewem w Wasilkowie</t>
  </si>
  <si>
    <t>Portile Raiului. Rewitalizacja samorządowej infrastruktury turystycznej na rzecz zwiększenia integralności społecznej. Caplani-Wasilków</t>
  </si>
  <si>
    <t>Ministerstwo Spraw Zagranicznych</t>
  </si>
  <si>
    <t>Centrum Usług Społecznych w Gminie Wasilków</t>
  </si>
  <si>
    <r>
      <rPr>
        <b/>
        <sz val="11"/>
        <color rgb="FF000000"/>
        <rFont val="Calibri"/>
        <family val="2"/>
        <charset val="238"/>
      </rPr>
      <t xml:space="preserve">Europejski Fundusz Społeczny Plus (EFS+) </t>
    </r>
    <r>
      <rPr>
        <sz val="11"/>
        <color rgb="FF000000"/>
        <rFont val="Calibri"/>
        <family val="2"/>
        <charset val="238"/>
      </rPr>
      <t>- Urząd Marszałkowski</t>
    </r>
  </si>
  <si>
    <t>Program teleopieki domowej - program wsparcia polityki senioralnej oraz osób z niepełnosprawnościami</t>
  </si>
  <si>
    <r>
      <rPr>
        <b/>
        <sz val="11"/>
        <color rgb="FF000000"/>
        <rFont val="Calibri"/>
        <family val="2"/>
        <charset val="238"/>
      </rPr>
      <t>Program Rozwoju Obszarów Wiejskich</t>
    </r>
    <r>
      <rPr>
        <sz val="11"/>
        <color rgb="FF000000"/>
        <rFont val="Calibri"/>
        <family val="2"/>
        <charset val="238"/>
      </rPr>
      <t xml:space="preserve"> - Urząd Marszałkowski</t>
    </r>
  </si>
  <si>
    <t>Rozwój i integracja społeczna wsi w Gminie Wasilków</t>
  </si>
  <si>
    <r>
      <rPr>
        <b/>
        <sz val="11"/>
        <color rgb="FF000000"/>
        <rFont val="Calibri"/>
        <family val="2"/>
        <charset val="238"/>
      </rPr>
      <t>Program Odnowy Wsi Województwa Podlaskiego - Kreatywna Wieś</t>
    </r>
    <r>
      <rPr>
        <sz val="11"/>
        <color rgb="FF000000"/>
        <rFont val="Calibri"/>
        <family val="2"/>
        <charset val="238"/>
      </rPr>
      <t xml:space="preserve"> - Urząd Marszałkowski</t>
    </r>
  </si>
  <si>
    <t xml:space="preserve">Wasilkowscy seniorzy odkrywają Polskę </t>
  </si>
  <si>
    <r>
      <rPr>
        <b/>
        <sz val="11"/>
        <color rgb="FF000000"/>
        <rFont val="Calibri"/>
        <family val="2"/>
        <charset val="238"/>
      </rPr>
      <t>Współpraca z Podlaskimi Radami Seniorów</t>
    </r>
    <r>
      <rPr>
        <sz val="11"/>
        <color rgb="FF000000"/>
        <rFont val="Calibri"/>
        <family val="2"/>
        <charset val="238"/>
      </rPr>
      <t xml:space="preserve"> - Urząd Marszałkowski</t>
    </r>
  </si>
  <si>
    <t>Utworzenie wodnego placu zabaw nad Zalewem w Wasilkowie</t>
  </si>
  <si>
    <t>Modernizacja Gospodarki Odpadami w Związku Gmin "Czyste Środowisko"</t>
  </si>
  <si>
    <t xml:space="preserve">Rządowy Fundusz Polski Ład </t>
  </si>
  <si>
    <t>Przebudowa ul. Łąkowej w Studziankach</t>
  </si>
  <si>
    <t>Budowa ścieżki pieszo-rowerowej na odcinku Osowicze-Białystok oraz budowa chodnika w Osowiczach</t>
  </si>
  <si>
    <t>Budowa ulicy Nadrzecznej w Wasilkowie</t>
  </si>
  <si>
    <t>zadanie w trakcie realizacji - umowa podpisana 18.12.2024</t>
  </si>
  <si>
    <t>Przebudowa drogi w Katrynce</t>
  </si>
  <si>
    <t>Wniosek złożony w 2024 roku</t>
  </si>
  <si>
    <t>Budowa ulicy Żurawiej w Wasilkowie - Etap I</t>
  </si>
  <si>
    <t>Przebudowa ul. Podleśnej w Wasilkowie</t>
  </si>
  <si>
    <t>Zintegrowany Program Rozwoju Talentów i Kompetencji Kluczowych w Przedszkolach BOF</t>
  </si>
  <si>
    <r>
      <t xml:space="preserve">Stowarzyszenie Białostockiego Obszaru Funkcjonalnego - </t>
    </r>
    <r>
      <rPr>
        <sz val="11"/>
        <color rgb="FF000000"/>
        <rFont val="Calibri"/>
        <family val="2"/>
        <charset val="238"/>
      </rPr>
      <t>Urząd Marszałkowski</t>
    </r>
  </si>
  <si>
    <t>Wnioski rozpatrywane</t>
  </si>
  <si>
    <t>Równe szanse w edukacji – wsparcie edukacyjne i rozwojowe dla uczniów i ich rodziców oraz nauczycieli Szkoły Podstawowej Nr 1 im. ks. Wacława Rabczyńskiego w Wasilkowie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</si>
</sst>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  <numFmt numFmtId="166" formatCode="#,##0.00&quot; &quot;[$zł]"/>
  </numFmts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/>
        <bgColor rgb="FFFFF2CC"/>
      </patternFill>
    </fill>
    <fill>
      <patternFill patternType="solid">
        <fgColor theme="8" tint="0.59999389629810485"/>
        <bgColor rgb="FFFFE699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theme="4" tint="0.59999389629810485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165" fontId="3" fillId="0" borderId="0" applyBorder="0" applyProtection="0"/>
    <xf numFmtId="44" fontId="2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9" fontId="0" fillId="0" borderId="0" xfId="2" applyFont="1"/>
    <xf numFmtId="165" fontId="3" fillId="0" borderId="0" xfId="3" applyFont="1" applyFill="1" applyAlignment="1" applyProtection="1"/>
    <xf numFmtId="165" fontId="6" fillId="3" borderId="1" xfId="3" applyFont="1" applyFill="1" applyBorder="1" applyAlignment="1" applyProtection="1">
      <alignment horizontal="center" vertical="center" wrapText="1"/>
    </xf>
    <xf numFmtId="165" fontId="3" fillId="3" borderId="1" xfId="3" applyFont="1" applyFill="1" applyBorder="1" applyAlignment="1" applyProtection="1">
      <alignment horizontal="center" vertical="center" wrapText="1"/>
    </xf>
    <xf numFmtId="164" fontId="3" fillId="3" borderId="1" xfId="3" applyNumberFormat="1" applyFont="1" applyFill="1" applyBorder="1" applyAlignment="1" applyProtection="1">
      <alignment horizontal="center" vertical="center"/>
    </xf>
    <xf numFmtId="165" fontId="4" fillId="5" borderId="2" xfId="3" applyFont="1" applyFill="1" applyBorder="1" applyAlignment="1" applyProtection="1">
      <alignment horizontal="center" vertical="center" wrapText="1"/>
    </xf>
    <xf numFmtId="165" fontId="3" fillId="3" borderId="2" xfId="3" applyFont="1" applyFill="1" applyBorder="1" applyAlignment="1" applyProtection="1">
      <alignment horizontal="center" vertical="center" wrapText="1"/>
    </xf>
    <xf numFmtId="164" fontId="3" fillId="3" borderId="1" xfId="3" applyNumberFormat="1" applyFont="1" applyFill="1" applyBorder="1" applyAlignment="1" applyProtection="1">
      <alignment horizontal="center" vertical="center" wrapText="1"/>
    </xf>
    <xf numFmtId="165" fontId="4" fillId="5" borderId="2" xfId="3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3" fillId="3" borderId="2" xfId="3" applyFont="1" applyFill="1" applyBorder="1" applyAlignment="1" applyProtection="1">
      <alignment horizontal="center" vertical="center" wrapText="1"/>
    </xf>
    <xf numFmtId="164" fontId="3" fillId="3" borderId="2" xfId="3" applyNumberFormat="1" applyFont="1" applyFill="1" applyBorder="1" applyAlignment="1" applyProtection="1">
      <alignment horizontal="center" vertical="center"/>
    </xf>
    <xf numFmtId="165" fontId="3" fillId="3" borderId="1" xfId="3" applyFont="1" applyFill="1" applyBorder="1" applyAlignment="1" applyProtection="1">
      <alignment horizontal="center" vertical="center" wrapText="1"/>
    </xf>
    <xf numFmtId="164" fontId="3" fillId="3" borderId="1" xfId="3" applyNumberFormat="1" applyFont="1" applyFill="1" applyBorder="1" applyAlignment="1" applyProtection="1">
      <alignment horizontal="center" vertical="center"/>
    </xf>
    <xf numFmtId="164" fontId="3" fillId="3" borderId="1" xfId="3" applyNumberFormat="1" applyFont="1" applyFill="1" applyBorder="1" applyAlignment="1" applyProtection="1">
      <alignment horizontal="center" vertical="center" wrapText="1"/>
    </xf>
    <xf numFmtId="165" fontId="3" fillId="3" borderId="2" xfId="3" applyFont="1" applyFill="1" applyBorder="1" applyAlignment="1" applyProtection="1">
      <alignment horizontal="center" vertical="center"/>
    </xf>
    <xf numFmtId="165" fontId="3" fillId="3" borderId="7" xfId="3" applyFont="1" applyFill="1" applyBorder="1" applyAlignment="1" applyProtection="1">
      <alignment horizontal="center" vertical="center" wrapText="1"/>
    </xf>
    <xf numFmtId="164" fontId="3" fillId="3" borderId="2" xfId="3" applyNumberFormat="1" applyFont="1" applyFill="1" applyBorder="1" applyAlignment="1" applyProtection="1">
      <alignment horizontal="center" vertical="center"/>
    </xf>
    <xf numFmtId="164" fontId="3" fillId="3" borderId="2" xfId="4" applyNumberFormat="1" applyFont="1" applyFill="1" applyBorder="1" applyAlignment="1" applyProtection="1">
      <alignment horizontal="center" vertical="center" wrapText="1"/>
    </xf>
    <xf numFmtId="164" fontId="3" fillId="3" borderId="2" xfId="4" applyNumberFormat="1" applyFont="1" applyFill="1" applyBorder="1" applyAlignment="1" applyProtection="1">
      <alignment horizontal="center" vertical="center"/>
    </xf>
    <xf numFmtId="165" fontId="3" fillId="3" borderId="8" xfId="3" applyFont="1" applyFill="1" applyBorder="1" applyAlignment="1" applyProtection="1">
      <alignment horizontal="center" vertical="center" wrapText="1"/>
    </xf>
    <xf numFmtId="0" fontId="0" fillId="0" borderId="8" xfId="0" applyBorder="1"/>
    <xf numFmtId="165" fontId="3" fillId="3" borderId="9" xfId="3" applyFont="1" applyFill="1" applyBorder="1" applyAlignment="1" applyProtection="1">
      <alignment horizontal="center" vertical="center" wrapText="1"/>
    </xf>
    <xf numFmtId="0" fontId="0" fillId="0" borderId="9" xfId="0" applyBorder="1"/>
    <xf numFmtId="164" fontId="3" fillId="3" borderId="2" xfId="3" applyNumberFormat="1" applyFont="1" applyFill="1" applyBorder="1" applyAlignment="1" applyProtection="1">
      <alignment horizontal="center" vertical="center" wrapText="1"/>
    </xf>
    <xf numFmtId="165" fontId="4" fillId="3" borderId="2" xfId="3" applyFont="1" applyFill="1" applyBorder="1" applyAlignment="1" applyProtection="1">
      <alignment horizontal="center" vertical="center" wrapText="1"/>
    </xf>
    <xf numFmtId="165" fontId="4" fillId="3" borderId="6" xfId="3" applyFont="1" applyFill="1" applyBorder="1" applyAlignment="1" applyProtection="1">
      <alignment horizontal="center" vertical="center" wrapText="1"/>
    </xf>
    <xf numFmtId="165" fontId="4" fillId="3" borderId="1" xfId="3" applyFont="1" applyFill="1" applyBorder="1" applyAlignment="1" applyProtection="1">
      <alignment horizontal="center" vertical="center" wrapText="1"/>
    </xf>
    <xf numFmtId="0" fontId="0" fillId="0" borderId="0" xfId="0" applyBorder="1"/>
    <xf numFmtId="164" fontId="0" fillId="0" borderId="1" xfId="0" applyNumberFormat="1" applyBorder="1" applyAlignment="1">
      <alignment horizontal="center" vertical="center"/>
    </xf>
    <xf numFmtId="166" fontId="4" fillId="2" borderId="1" xfId="3" applyNumberFormat="1" applyFont="1" applyFill="1" applyBorder="1" applyAlignment="1" applyProtection="1">
      <alignment horizontal="center" vertical="center"/>
    </xf>
    <xf numFmtId="165" fontId="3" fillId="6" borderId="3" xfId="3" applyFont="1" applyFill="1" applyBorder="1" applyAlignment="1" applyProtection="1">
      <alignment horizontal="center" vertical="center" wrapText="1"/>
    </xf>
    <xf numFmtId="165" fontId="3" fillId="6" borderId="5" xfId="3" applyFont="1" applyFill="1" applyBorder="1" applyAlignment="1" applyProtection="1">
      <alignment horizontal="center" vertical="center" wrapText="1"/>
    </xf>
    <xf numFmtId="165" fontId="3" fillId="6" borderId="4" xfId="3" applyFont="1" applyFill="1" applyBorder="1" applyAlignment="1" applyProtection="1">
      <alignment horizontal="center" vertical="center" wrapText="1"/>
    </xf>
    <xf numFmtId="165" fontId="4" fillId="2" borderId="3" xfId="3" applyFont="1" applyFill="1" applyBorder="1" applyAlignment="1" applyProtection="1">
      <alignment horizontal="right" vertical="center"/>
    </xf>
    <xf numFmtId="165" fontId="4" fillId="2" borderId="5" xfId="3" applyFont="1" applyFill="1" applyBorder="1" applyAlignment="1" applyProtection="1">
      <alignment horizontal="right" vertical="center"/>
    </xf>
    <xf numFmtId="165" fontId="4" fillId="2" borderId="4" xfId="3" applyFont="1" applyFill="1" applyBorder="1" applyAlignment="1" applyProtection="1">
      <alignment horizontal="right" vertical="center"/>
    </xf>
    <xf numFmtId="165" fontId="4" fillId="4" borderId="1" xfId="3" applyFont="1" applyFill="1" applyBorder="1" applyAlignment="1" applyProtection="1">
      <alignment horizontal="center" vertical="center"/>
    </xf>
  </cellXfs>
  <cellStyles count="5">
    <cellStyle name="Excel Built-in Normal" xfId="3"/>
    <cellStyle name="Normalny" xfId="0" builtinId="0"/>
    <cellStyle name="Normalny 2" xfId="1"/>
    <cellStyle name="Procentowy" xfId="2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v>Środki własne 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Arkusz3!$C$5:$C$20</c:f>
              <c:strCache>
                <c:ptCount val="16"/>
                <c:pt idx="0">
                  <c:v>Rozbudowa i przebudowa budynku Szkoły Podstawowej w Sochoniach o świetlicę wiejską</c:v>
                </c:pt>
                <c:pt idx="1">
                  <c:v>Dostępny Wasilków </c:v>
                </c:pt>
                <c:pt idx="2">
                  <c:v>Portile Raiului. Rewitalizacja samorządowej infrastruktury turystycznej na rzecz zwiększenia integralności społecznej. Caplani-Wasilków</c:v>
                </c:pt>
                <c:pt idx="3">
                  <c:v>Centrum Usług Społecznych w Gminie Wasilków</c:v>
                </c:pt>
                <c:pt idx="4">
                  <c:v>Program teleopieki domowej - program wsparcia polityki senioralnej oraz osób z niepełnosprawnościami</c:v>
                </c:pt>
                <c:pt idx="5">
                  <c:v>Rozwój i integracja społeczna wsi w Gminie Wasilków</c:v>
                </c:pt>
                <c:pt idx="6">
                  <c:v>Zintegrowany Program Rozwoju Talentów i Kompetencji Kluczowych w Przedszkolach BOF</c:v>
                </c:pt>
                <c:pt idx="7">
                  <c:v>Wasilkowscy seniorzy odkrywają Polskę </c:v>
                </c:pt>
                <c:pt idx="8">
                  <c:v>Przebudowa ul. Łąkowej w Studziankach</c:v>
                </c:pt>
                <c:pt idx="9">
                  <c:v>Budowa ścieżki pieszo-rowerowej na odcinku Osowicze-Białystok oraz budowa chodnika w Osowiczach</c:v>
                </c:pt>
                <c:pt idx="10">
                  <c:v>Budowa ulicy Nadrzecznej w Wasilkowie</c:v>
                </c:pt>
                <c:pt idx="11">
                  <c:v>Budowa ul. Nowej w Studziankach</c:v>
                </c:pt>
                <c:pt idx="12">
                  <c:v>Budowa boiska wielofunkcyjnego nad zalewem w Wasilkowie</c:v>
                </c:pt>
                <c:pt idx="13">
                  <c:v>Utworzenie żłobka w Wasilkowie</c:v>
                </c:pt>
                <c:pt idx="14">
                  <c:v>Modernizacja Gospodarki Odpadami w Związku Gmin "Czyste Środowisko"</c:v>
                </c:pt>
                <c:pt idx="15">
                  <c:v>Zakup nowoczesnego sprzętu dla zrównoważonego rozwoju Gmin </c:v>
                </c:pt>
              </c:strCache>
            </c:strRef>
          </c:cat>
          <c:val>
            <c:numRef>
              <c:f>Arkusz3!$F$5:$F$20</c:f>
              <c:numCache>
                <c:formatCode>#\ ##0.00\ "zł"</c:formatCode>
                <c:ptCount val="16"/>
                <c:pt idx="0">
                  <c:v>1549682.6099999999</c:v>
                </c:pt>
                <c:pt idx="1">
                  <c:v>321300</c:v>
                </c:pt>
                <c:pt idx="2">
                  <c:v>0</c:v>
                </c:pt>
                <c:pt idx="3">
                  <c:v>341915.90999999922</c:v>
                </c:pt>
                <c:pt idx="4">
                  <c:v>238709.36</c:v>
                </c:pt>
                <c:pt idx="5">
                  <c:v>28566.28</c:v>
                </c:pt>
                <c:pt idx="6">
                  <c:v>238770.00000000012</c:v>
                </c:pt>
                <c:pt idx="7">
                  <c:v>710</c:v>
                </c:pt>
                <c:pt idx="8">
                  <c:v>639570</c:v>
                </c:pt>
                <c:pt idx="9">
                  <c:v>741842.21</c:v>
                </c:pt>
                <c:pt idx="10">
                  <c:v>467014.28</c:v>
                </c:pt>
                <c:pt idx="11">
                  <c:v>518163.1</c:v>
                </c:pt>
                <c:pt idx="12">
                  <c:v>237644.19</c:v>
                </c:pt>
                <c:pt idx="13">
                  <c:v>0</c:v>
                </c:pt>
                <c:pt idx="14">
                  <c:v>750000</c:v>
                </c:pt>
                <c:pt idx="15">
                  <c:v>150000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B-4BE0-8E2B-6CC8AB13F0F1}"/>
            </c:ext>
          </c:extLst>
        </c:ser>
        <c:ser>
          <c:idx val="1"/>
          <c:order val="1"/>
          <c:tx>
            <c:v>Dofinansowanie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Arkusz3!$C$5:$C$20</c:f>
              <c:strCache>
                <c:ptCount val="16"/>
                <c:pt idx="0">
                  <c:v>Rozbudowa i przebudowa budynku Szkoły Podstawowej w Sochoniach o świetlicę wiejską</c:v>
                </c:pt>
                <c:pt idx="1">
                  <c:v>Dostępny Wasilków </c:v>
                </c:pt>
                <c:pt idx="2">
                  <c:v>Portile Raiului. Rewitalizacja samorządowej infrastruktury turystycznej na rzecz zwiększenia integralności społecznej. Caplani-Wasilków</c:v>
                </c:pt>
                <c:pt idx="3">
                  <c:v>Centrum Usług Społecznych w Gminie Wasilków</c:v>
                </c:pt>
                <c:pt idx="4">
                  <c:v>Program teleopieki domowej - program wsparcia polityki senioralnej oraz osób z niepełnosprawnościami</c:v>
                </c:pt>
                <c:pt idx="5">
                  <c:v>Rozwój i integracja społeczna wsi w Gminie Wasilków</c:v>
                </c:pt>
                <c:pt idx="6">
                  <c:v>Zintegrowany Program Rozwoju Talentów i Kompetencji Kluczowych w Przedszkolach BOF</c:v>
                </c:pt>
                <c:pt idx="7">
                  <c:v>Wasilkowscy seniorzy odkrywają Polskę </c:v>
                </c:pt>
                <c:pt idx="8">
                  <c:v>Przebudowa ul. Łąkowej w Studziankach</c:v>
                </c:pt>
                <c:pt idx="9">
                  <c:v>Budowa ścieżki pieszo-rowerowej na odcinku Osowicze-Białystok oraz budowa chodnika w Osowiczach</c:v>
                </c:pt>
                <c:pt idx="10">
                  <c:v>Budowa ulicy Nadrzecznej w Wasilkowie</c:v>
                </c:pt>
                <c:pt idx="11">
                  <c:v>Budowa ul. Nowej w Studziankach</c:v>
                </c:pt>
                <c:pt idx="12">
                  <c:v>Budowa boiska wielofunkcyjnego nad zalewem w Wasilkowie</c:v>
                </c:pt>
                <c:pt idx="13">
                  <c:v>Utworzenie żłobka w Wasilkowie</c:v>
                </c:pt>
                <c:pt idx="14">
                  <c:v>Modernizacja Gospodarki Odpadami w Związku Gmin "Czyste Środowisko"</c:v>
                </c:pt>
                <c:pt idx="15">
                  <c:v>Zakup nowoczesnego sprzętu dla zrównoważonego rozwoju Gmin </c:v>
                </c:pt>
              </c:strCache>
            </c:strRef>
          </c:cat>
          <c:val>
            <c:numRef>
              <c:f>Arkusz3!$G$5:$G$20</c:f>
              <c:numCache>
                <c:formatCode>#\ ##0.00\ "zł"</c:formatCode>
                <c:ptCount val="16"/>
                <c:pt idx="0">
                  <c:v>900000</c:v>
                </c:pt>
                <c:pt idx="1">
                  <c:v>963900</c:v>
                </c:pt>
                <c:pt idx="2">
                  <c:v>576120</c:v>
                </c:pt>
                <c:pt idx="3">
                  <c:v>6496402.1100000003</c:v>
                </c:pt>
                <c:pt idx="4">
                  <c:v>4535478.78</c:v>
                </c:pt>
                <c:pt idx="5">
                  <c:v>28566.27</c:v>
                </c:pt>
                <c:pt idx="6">
                  <c:v>860747.86</c:v>
                </c:pt>
                <c:pt idx="7">
                  <c:v>20000</c:v>
                </c:pt>
                <c:pt idx="8">
                  <c:v>691830</c:v>
                </c:pt>
                <c:pt idx="9">
                  <c:v>1555138.06</c:v>
                </c:pt>
                <c:pt idx="10">
                  <c:v>658521.42000000004</c:v>
                </c:pt>
                <c:pt idx="11">
                  <c:v>292948.90000000002</c:v>
                </c:pt>
                <c:pt idx="12">
                  <c:v>274739</c:v>
                </c:pt>
                <c:pt idx="13">
                  <c:v>6368349.5999999996</c:v>
                </c:pt>
                <c:pt idx="14">
                  <c:v>4250000</c:v>
                </c:pt>
                <c:pt idx="15">
                  <c:v>2850000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B-4BE0-8E2B-6CC8AB13F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696904"/>
        <c:axId val="406702000"/>
      </c:barChart>
      <c:catAx>
        <c:axId val="406696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06702000"/>
        <c:crosses val="autoZero"/>
        <c:auto val="1"/>
        <c:lblAlgn val="ctr"/>
        <c:lblOffset val="100"/>
        <c:noMultiLvlLbl val="0"/>
      </c:catAx>
      <c:valAx>
        <c:axId val="40670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06696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105" cy="6054651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9"/>
  <sheetViews>
    <sheetView topLeftCell="A3" workbookViewId="0">
      <pane ySplit="2" topLeftCell="A5" activePane="bottomLeft" state="frozen"/>
      <selection activeCell="A3" sqref="A3"/>
      <selection pane="bottomLeft" activeCell="C5" sqref="C5"/>
    </sheetView>
  </sheetViews>
  <sheetFormatPr defaultRowHeight="15" x14ac:dyDescent="0.25"/>
  <cols>
    <col min="3" max="3" width="23.85546875" customWidth="1"/>
    <col min="4" max="4" width="21.140625" customWidth="1"/>
    <col min="5" max="5" width="18.42578125" customWidth="1"/>
    <col min="6" max="6" width="18.7109375" customWidth="1"/>
    <col min="7" max="7" width="20.7109375" customWidth="1"/>
    <col min="8" max="8" width="22.28515625" customWidth="1"/>
    <col min="9" max="9" width="20.28515625" customWidth="1"/>
    <col min="10" max="10" width="21" customWidth="1"/>
  </cols>
  <sheetData>
    <row r="3" spans="2:16" ht="31.5" customHeight="1" x14ac:dyDescent="0.25">
      <c r="B3" s="40" t="s">
        <v>25</v>
      </c>
      <c r="C3" s="40"/>
      <c r="D3" s="40"/>
      <c r="E3" s="40"/>
      <c r="F3" s="40"/>
      <c r="G3" s="40"/>
      <c r="H3" s="40"/>
      <c r="I3" s="40"/>
      <c r="J3" s="40"/>
    </row>
    <row r="4" spans="2:16" ht="45" x14ac:dyDescent="0.25">
      <c r="B4" s="11" t="s">
        <v>4</v>
      </c>
      <c r="C4" s="11" t="s">
        <v>0</v>
      </c>
      <c r="D4" s="8" t="s">
        <v>15</v>
      </c>
      <c r="E4" s="11" t="s">
        <v>1</v>
      </c>
      <c r="F4" s="11" t="s">
        <v>2</v>
      </c>
      <c r="G4" s="11" t="s">
        <v>3</v>
      </c>
      <c r="H4" s="8" t="s">
        <v>6</v>
      </c>
      <c r="I4" s="8" t="s">
        <v>30</v>
      </c>
      <c r="J4" s="8" t="s">
        <v>18</v>
      </c>
    </row>
    <row r="5" spans="2:16" ht="75" x14ac:dyDescent="0.25">
      <c r="B5" s="18">
        <v>1</v>
      </c>
      <c r="C5" s="13" t="s">
        <v>26</v>
      </c>
      <c r="D5" s="13" t="s">
        <v>28</v>
      </c>
      <c r="E5" s="14">
        <v>2449682.61</v>
      </c>
      <c r="F5" s="14">
        <f>E5-G5</f>
        <v>1549682.6099999999</v>
      </c>
      <c r="G5" s="22">
        <v>900000</v>
      </c>
      <c r="H5" s="9" t="s">
        <v>29</v>
      </c>
      <c r="I5" s="22">
        <v>900000</v>
      </c>
      <c r="J5" s="21">
        <v>0</v>
      </c>
    </row>
    <row r="6" spans="2:16" ht="69" customHeight="1" x14ac:dyDescent="0.25">
      <c r="B6" s="18">
        <v>2</v>
      </c>
      <c r="C6" s="18" t="s">
        <v>31</v>
      </c>
      <c r="D6" s="13" t="s">
        <v>32</v>
      </c>
      <c r="E6" s="14">
        <v>1285200</v>
      </c>
      <c r="F6" s="14">
        <f>E6-G6</f>
        <v>321300</v>
      </c>
      <c r="G6" s="14">
        <v>963900</v>
      </c>
      <c r="H6" s="13" t="s">
        <v>33</v>
      </c>
      <c r="I6" s="27">
        <v>0</v>
      </c>
      <c r="J6" s="14">
        <v>963900</v>
      </c>
      <c r="K6" s="25"/>
      <c r="L6" s="24"/>
      <c r="M6" s="23"/>
      <c r="N6" s="23"/>
      <c r="O6" s="23"/>
      <c r="P6" s="24"/>
    </row>
    <row r="7" spans="2:16" ht="120" x14ac:dyDescent="0.25">
      <c r="B7" s="18">
        <v>3</v>
      </c>
      <c r="C7" s="13" t="s">
        <v>38</v>
      </c>
      <c r="D7" s="28" t="s">
        <v>39</v>
      </c>
      <c r="E7" s="14">
        <v>576120</v>
      </c>
      <c r="F7" s="14">
        <v>0</v>
      </c>
      <c r="G7" s="14">
        <v>576120</v>
      </c>
      <c r="H7" s="13" t="s">
        <v>20</v>
      </c>
      <c r="I7" s="14">
        <v>576120</v>
      </c>
      <c r="J7" s="27">
        <v>0</v>
      </c>
      <c r="K7" s="25"/>
      <c r="L7" s="24"/>
      <c r="M7" s="23"/>
      <c r="N7" s="23"/>
      <c r="O7" s="23"/>
    </row>
    <row r="8" spans="2:16" ht="57" customHeight="1" x14ac:dyDescent="0.25">
      <c r="B8" s="18">
        <v>4</v>
      </c>
      <c r="C8" s="13" t="s">
        <v>40</v>
      </c>
      <c r="D8" s="13" t="s">
        <v>41</v>
      </c>
      <c r="E8" s="14">
        <v>6838318.0199999996</v>
      </c>
      <c r="F8" s="14">
        <f>E8-G8</f>
        <v>341915.90999999922</v>
      </c>
      <c r="G8" s="14">
        <v>6496402.1100000003</v>
      </c>
      <c r="H8" s="13" t="s">
        <v>29</v>
      </c>
      <c r="I8" s="27">
        <v>0</v>
      </c>
      <c r="J8" s="14">
        <v>6496402.1100000003</v>
      </c>
      <c r="K8" s="25"/>
      <c r="L8" s="24"/>
      <c r="M8" s="23"/>
      <c r="N8" s="23"/>
      <c r="O8" s="23"/>
    </row>
    <row r="9" spans="2:16" ht="113.25" customHeight="1" x14ac:dyDescent="0.25">
      <c r="B9" s="18">
        <v>5</v>
      </c>
      <c r="C9" s="13" t="s">
        <v>42</v>
      </c>
      <c r="D9" s="13" t="s">
        <v>41</v>
      </c>
      <c r="E9" s="20">
        <v>4774188.1399999997</v>
      </c>
      <c r="F9" s="14">
        <v>238709.36</v>
      </c>
      <c r="G9" s="14">
        <v>4535478.78</v>
      </c>
      <c r="H9" s="13" t="s">
        <v>29</v>
      </c>
      <c r="I9" s="27">
        <v>0</v>
      </c>
      <c r="J9" s="14">
        <v>4535477.78</v>
      </c>
      <c r="K9" s="25"/>
      <c r="L9" s="24"/>
      <c r="M9" s="23"/>
      <c r="N9" s="23"/>
      <c r="O9" s="23"/>
    </row>
    <row r="10" spans="2:16" ht="75" x14ac:dyDescent="0.25">
      <c r="B10" s="18">
        <v>6</v>
      </c>
      <c r="C10" s="13" t="s">
        <v>44</v>
      </c>
      <c r="D10" s="13" t="s">
        <v>45</v>
      </c>
      <c r="E10" s="14">
        <v>57132.55</v>
      </c>
      <c r="F10" s="14">
        <v>28566.28</v>
      </c>
      <c r="G10" s="14">
        <v>28566.27</v>
      </c>
      <c r="H10" s="13" t="s">
        <v>20</v>
      </c>
      <c r="I10" s="14">
        <v>28566.27</v>
      </c>
      <c r="J10" s="27">
        <v>0</v>
      </c>
      <c r="K10" s="25"/>
      <c r="L10" s="24"/>
      <c r="M10" s="23"/>
      <c r="N10" s="23"/>
      <c r="O10" s="23"/>
    </row>
    <row r="11" spans="2:16" ht="105" customHeight="1" x14ac:dyDescent="0.25">
      <c r="B11" s="18">
        <v>7</v>
      </c>
      <c r="C11" s="13" t="s">
        <v>59</v>
      </c>
      <c r="D11" s="28" t="s">
        <v>60</v>
      </c>
      <c r="E11" s="14">
        <v>1099517.8600000001</v>
      </c>
      <c r="F11" s="14">
        <f>E11-G11</f>
        <v>238770.00000000012</v>
      </c>
      <c r="G11" s="14">
        <v>860747.86</v>
      </c>
      <c r="H11" s="13" t="s">
        <v>29</v>
      </c>
      <c r="I11" s="14">
        <v>0</v>
      </c>
      <c r="J11" s="14">
        <v>860747.86</v>
      </c>
      <c r="K11" s="25"/>
      <c r="L11" s="24"/>
      <c r="M11" s="23"/>
      <c r="N11" s="23"/>
      <c r="O11" s="23"/>
    </row>
    <row r="12" spans="2:16" ht="60" x14ac:dyDescent="0.25">
      <c r="B12" s="18">
        <v>8</v>
      </c>
      <c r="C12" s="13" t="s">
        <v>46</v>
      </c>
      <c r="D12" s="13" t="s">
        <v>47</v>
      </c>
      <c r="E12" s="14">
        <v>20710</v>
      </c>
      <c r="F12" s="14">
        <v>710</v>
      </c>
      <c r="G12" s="14">
        <v>20000</v>
      </c>
      <c r="H12" s="13" t="s">
        <v>20</v>
      </c>
      <c r="I12" s="27">
        <v>20000</v>
      </c>
      <c r="J12" s="27">
        <v>0</v>
      </c>
      <c r="K12" s="26"/>
      <c r="L12" s="24"/>
      <c r="M12" s="24"/>
      <c r="N12" s="24"/>
      <c r="O12" s="24"/>
    </row>
    <row r="13" spans="2:16" ht="69.75" customHeight="1" x14ac:dyDescent="0.25">
      <c r="B13" s="18">
        <v>9</v>
      </c>
      <c r="C13" s="13" t="s">
        <v>51</v>
      </c>
      <c r="D13" s="5" t="s">
        <v>21</v>
      </c>
      <c r="E13" s="14">
        <v>1331400</v>
      </c>
      <c r="F13" s="14">
        <f>E13-G13</f>
        <v>639570</v>
      </c>
      <c r="G13" s="14">
        <v>691830</v>
      </c>
      <c r="H13" s="13" t="s">
        <v>20</v>
      </c>
      <c r="I13" s="27">
        <v>691830</v>
      </c>
      <c r="J13" s="27">
        <v>0</v>
      </c>
      <c r="K13" s="31"/>
      <c r="L13" s="31"/>
      <c r="M13" s="31"/>
      <c r="N13" s="31"/>
      <c r="O13" s="31"/>
    </row>
    <row r="14" spans="2:16" ht="99" customHeight="1" x14ac:dyDescent="0.25">
      <c r="B14" s="18">
        <v>10</v>
      </c>
      <c r="C14" s="13" t="s">
        <v>52</v>
      </c>
      <c r="D14" s="5" t="s">
        <v>21</v>
      </c>
      <c r="E14" s="14">
        <v>2296980.27</v>
      </c>
      <c r="F14" s="14">
        <v>741842.21</v>
      </c>
      <c r="G14" s="14">
        <v>1555138.06</v>
      </c>
      <c r="H14" s="13" t="s">
        <v>20</v>
      </c>
      <c r="I14" s="14">
        <v>1555138.06</v>
      </c>
      <c r="J14" s="27">
        <v>0</v>
      </c>
      <c r="K14" s="31"/>
      <c r="L14" s="31"/>
      <c r="M14" s="31"/>
      <c r="N14" s="31"/>
      <c r="O14" s="31"/>
    </row>
    <row r="15" spans="2:16" ht="69.75" customHeight="1" x14ac:dyDescent="0.25">
      <c r="B15" s="18">
        <v>11</v>
      </c>
      <c r="C15" s="13" t="s">
        <v>53</v>
      </c>
      <c r="D15" s="5" t="s">
        <v>21</v>
      </c>
      <c r="E15" s="14">
        <v>1125535.7</v>
      </c>
      <c r="F15" s="14">
        <v>467014.28</v>
      </c>
      <c r="G15" s="14">
        <v>658521.42000000004</v>
      </c>
      <c r="H15" s="13" t="s">
        <v>54</v>
      </c>
      <c r="I15" s="14">
        <v>658521.42000000004</v>
      </c>
      <c r="J15" s="27">
        <v>0</v>
      </c>
      <c r="K15" s="31"/>
      <c r="L15" s="31"/>
      <c r="M15" s="31"/>
      <c r="N15" s="31"/>
      <c r="O15" s="31"/>
    </row>
    <row r="16" spans="2:16" ht="69.75" customHeight="1" x14ac:dyDescent="0.25">
      <c r="B16" s="18">
        <v>12</v>
      </c>
      <c r="C16" s="15" t="s">
        <v>24</v>
      </c>
      <c r="D16" s="5" t="s">
        <v>21</v>
      </c>
      <c r="E16" s="14">
        <v>811112</v>
      </c>
      <c r="F16" s="14">
        <v>518163.1</v>
      </c>
      <c r="G16" s="14">
        <v>292948.90000000002</v>
      </c>
      <c r="H16" s="13" t="s">
        <v>54</v>
      </c>
      <c r="I16" s="14">
        <v>292948.90000000002</v>
      </c>
      <c r="J16" s="27">
        <v>0</v>
      </c>
      <c r="K16" s="31"/>
      <c r="L16" s="31"/>
      <c r="M16" s="31"/>
      <c r="N16" s="31"/>
      <c r="O16" s="31"/>
    </row>
    <row r="17" spans="2:10" ht="59.25" customHeight="1" x14ac:dyDescent="0.25">
      <c r="B17" s="18">
        <v>13</v>
      </c>
      <c r="C17" s="12" t="s">
        <v>37</v>
      </c>
      <c r="D17" s="13" t="s">
        <v>43</v>
      </c>
      <c r="E17" s="14">
        <v>512383.19</v>
      </c>
      <c r="F17" s="14">
        <f>E17-G17</f>
        <v>237644.19</v>
      </c>
      <c r="G17" s="14">
        <v>274739</v>
      </c>
      <c r="H17" s="13" t="s">
        <v>20</v>
      </c>
      <c r="I17" s="14">
        <v>274739</v>
      </c>
      <c r="J17" s="27">
        <v>0</v>
      </c>
    </row>
    <row r="18" spans="2:10" ht="105" x14ac:dyDescent="0.25">
      <c r="B18" s="18">
        <v>14</v>
      </c>
      <c r="C18" s="15" t="s">
        <v>34</v>
      </c>
      <c r="D18" s="15" t="s">
        <v>35</v>
      </c>
      <c r="E18" s="14">
        <v>6368349.5999999996</v>
      </c>
      <c r="F18" s="14">
        <v>0</v>
      </c>
      <c r="G18" s="14">
        <v>6368349.5999999996</v>
      </c>
      <c r="H18" s="13" t="s">
        <v>36</v>
      </c>
      <c r="I18" s="27">
        <v>0</v>
      </c>
      <c r="J18" s="14">
        <v>6368349.5999999996</v>
      </c>
    </row>
    <row r="19" spans="2:10" ht="60" x14ac:dyDescent="0.25">
      <c r="B19" s="18">
        <v>15</v>
      </c>
      <c r="C19" s="19" t="s">
        <v>49</v>
      </c>
      <c r="D19" s="29" t="s">
        <v>50</v>
      </c>
      <c r="E19" s="14">
        <v>5000000</v>
      </c>
      <c r="F19" s="14">
        <v>750000</v>
      </c>
      <c r="G19" s="14">
        <v>4250000</v>
      </c>
      <c r="H19" s="9" t="s">
        <v>29</v>
      </c>
      <c r="I19" s="27">
        <v>0</v>
      </c>
      <c r="J19" s="14">
        <v>4250000</v>
      </c>
    </row>
    <row r="20" spans="2:10" ht="60" x14ac:dyDescent="0.25">
      <c r="B20" s="18">
        <v>16</v>
      </c>
      <c r="C20" s="15" t="s">
        <v>27</v>
      </c>
      <c r="D20" s="30" t="s">
        <v>50</v>
      </c>
      <c r="E20" s="14">
        <f>F20+G20</f>
        <v>3000000</v>
      </c>
      <c r="F20" s="14">
        <v>150000</v>
      </c>
      <c r="G20" s="14">
        <v>2850000</v>
      </c>
      <c r="H20" s="13" t="s">
        <v>29</v>
      </c>
      <c r="I20" s="27">
        <v>0</v>
      </c>
      <c r="J20" s="14">
        <v>2850000</v>
      </c>
    </row>
    <row r="21" spans="2:10" ht="24" customHeight="1" x14ac:dyDescent="0.25">
      <c r="B21" s="37" t="s">
        <v>19</v>
      </c>
      <c r="C21" s="38"/>
      <c r="D21" s="38"/>
      <c r="E21" s="38"/>
      <c r="F21" s="38"/>
      <c r="G21" s="38"/>
      <c r="H21" s="39"/>
      <c r="I21" s="33">
        <f>SUM(I5:I20)</f>
        <v>4997863.6500000004</v>
      </c>
      <c r="J21" s="33">
        <f>SUM(J5:J20)</f>
        <v>26324877.350000001</v>
      </c>
    </row>
    <row r="22" spans="2:10" ht="21.75" customHeight="1" x14ac:dyDescent="0.25">
      <c r="B22" s="34" t="s">
        <v>61</v>
      </c>
      <c r="C22" s="35"/>
      <c r="D22" s="35"/>
      <c r="E22" s="35"/>
      <c r="F22" s="35"/>
      <c r="G22" s="35"/>
      <c r="H22" s="35"/>
      <c r="I22" s="35"/>
      <c r="J22" s="36"/>
    </row>
    <row r="23" spans="2:10" ht="106.5" customHeight="1" x14ac:dyDescent="0.25">
      <c r="B23" s="6">
        <v>1</v>
      </c>
      <c r="C23" s="15" t="s">
        <v>48</v>
      </c>
      <c r="D23" s="13" t="s">
        <v>32</v>
      </c>
      <c r="E23" s="14">
        <v>3593273.6</v>
      </c>
      <c r="F23" s="14">
        <f>E23-G23</f>
        <v>1166227.75</v>
      </c>
      <c r="G23" s="14">
        <v>2427045.85</v>
      </c>
      <c r="H23" s="15" t="s">
        <v>56</v>
      </c>
      <c r="I23" s="27"/>
      <c r="J23" s="14"/>
    </row>
    <row r="24" spans="2:10" ht="106.5" customHeight="1" x14ac:dyDescent="0.25">
      <c r="B24" s="15">
        <v>2</v>
      </c>
      <c r="C24" s="15" t="s">
        <v>22</v>
      </c>
      <c r="D24" s="5" t="s">
        <v>21</v>
      </c>
      <c r="E24" s="16">
        <v>8165000</v>
      </c>
      <c r="F24" s="16"/>
      <c r="G24" s="16" t="s">
        <v>23</v>
      </c>
      <c r="H24" s="15" t="s">
        <v>56</v>
      </c>
      <c r="I24" s="17"/>
      <c r="J24" s="17"/>
    </row>
    <row r="25" spans="2:10" ht="63" x14ac:dyDescent="0.25">
      <c r="B25" s="6">
        <v>3</v>
      </c>
      <c r="C25" s="12" t="s">
        <v>55</v>
      </c>
      <c r="D25" s="5" t="s">
        <v>21</v>
      </c>
      <c r="E25" s="7">
        <v>1837000</v>
      </c>
      <c r="F25" s="7"/>
      <c r="G25" s="7" t="s">
        <v>23</v>
      </c>
      <c r="H25" s="6" t="s">
        <v>56</v>
      </c>
      <c r="I25" s="10"/>
      <c r="J25" s="10"/>
    </row>
    <row r="26" spans="2:10" ht="63" x14ac:dyDescent="0.25">
      <c r="B26" s="6">
        <v>4</v>
      </c>
      <c r="C26" s="12" t="s">
        <v>57</v>
      </c>
      <c r="D26" s="5" t="s">
        <v>21</v>
      </c>
      <c r="E26" s="32">
        <v>1835000</v>
      </c>
      <c r="F26" s="7"/>
      <c r="G26" s="7" t="s">
        <v>23</v>
      </c>
      <c r="H26" s="15" t="s">
        <v>56</v>
      </c>
      <c r="I26" s="10"/>
      <c r="J26" s="10"/>
    </row>
    <row r="27" spans="2:10" ht="63" x14ac:dyDescent="0.25">
      <c r="B27" s="15">
        <v>5</v>
      </c>
      <c r="C27" s="12" t="s">
        <v>58</v>
      </c>
      <c r="D27" s="5" t="s">
        <v>21</v>
      </c>
      <c r="E27" s="32">
        <v>1735000</v>
      </c>
      <c r="F27" s="16"/>
      <c r="G27" s="16" t="s">
        <v>23</v>
      </c>
      <c r="H27" s="15" t="s">
        <v>56</v>
      </c>
      <c r="I27" s="17"/>
      <c r="J27" s="17"/>
    </row>
    <row r="28" spans="2:10" ht="120" x14ac:dyDescent="0.25">
      <c r="B28" s="6">
        <v>6</v>
      </c>
      <c r="C28" s="12" t="s">
        <v>62</v>
      </c>
      <c r="D28" s="15" t="s">
        <v>32</v>
      </c>
      <c r="E28" s="32">
        <v>1963228.13</v>
      </c>
      <c r="F28" s="7">
        <f>E28-G28</f>
        <v>98161.409999999916</v>
      </c>
      <c r="G28" s="7">
        <v>1865066.72</v>
      </c>
      <c r="H28" s="15" t="s">
        <v>56</v>
      </c>
      <c r="I28" s="10"/>
      <c r="J28" s="10"/>
    </row>
    <row r="29" spans="2:10" ht="27.75" customHeight="1" x14ac:dyDescent="0.25">
      <c r="B29" s="4"/>
      <c r="C29" s="4"/>
      <c r="D29" s="4"/>
      <c r="E29" s="4"/>
      <c r="F29" s="4"/>
      <c r="G29" s="4"/>
    </row>
  </sheetData>
  <mergeCells count="3">
    <mergeCell ref="B22:J22"/>
    <mergeCell ref="B21:H21"/>
    <mergeCell ref="B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workbookViewId="0">
      <selection activeCell="B2" activeCellId="1" sqref="D2:D12 B2:B12"/>
    </sheetView>
  </sheetViews>
  <sheetFormatPr defaultRowHeight="15" x14ac:dyDescent="0.25"/>
  <cols>
    <col min="2" max="2" width="45.85546875" customWidth="1"/>
    <col min="3" max="3" width="21.28515625" customWidth="1"/>
    <col min="4" max="4" width="19.7109375" customWidth="1"/>
  </cols>
  <sheetData>
    <row r="2" spans="2:4" ht="33.75" customHeight="1" x14ac:dyDescent="0.25">
      <c r="B2" s="2" t="s">
        <v>16</v>
      </c>
      <c r="C2" s="2" t="s">
        <v>3</v>
      </c>
      <c r="D2" s="2" t="s">
        <v>3</v>
      </c>
    </row>
    <row r="3" spans="2:4" x14ac:dyDescent="0.25">
      <c r="B3" t="s">
        <v>7</v>
      </c>
      <c r="C3" s="1" t="e">
        <f>SUM(#REF!,#REF!,)</f>
        <v>#REF!</v>
      </c>
      <c r="D3" s="3" t="e">
        <f>C3/$C$13</f>
        <v>#REF!</v>
      </c>
    </row>
    <row r="4" spans="2:4" x14ac:dyDescent="0.25">
      <c r="B4" t="s">
        <v>8</v>
      </c>
      <c r="C4" s="1" t="e">
        <f>SUM(#REF!,#REF!,#REF!,#REF!,#REF!)</f>
        <v>#REF!</v>
      </c>
      <c r="D4" s="3" t="e">
        <f t="shared" ref="D4:D12" si="0">C4/$C$13</f>
        <v>#REF!</v>
      </c>
    </row>
    <row r="5" spans="2:4" x14ac:dyDescent="0.25">
      <c r="B5" t="s">
        <v>9</v>
      </c>
      <c r="C5" s="1" t="e">
        <f>SUM(#REF!,)</f>
        <v>#REF!</v>
      </c>
      <c r="D5" s="3" t="e">
        <f t="shared" si="0"/>
        <v>#REF!</v>
      </c>
    </row>
    <row r="6" spans="2:4" x14ac:dyDescent="0.25">
      <c r="B6" t="s">
        <v>13</v>
      </c>
      <c r="C6" s="1" t="e">
        <f>SUM(#REF!,)</f>
        <v>#REF!</v>
      </c>
      <c r="D6" s="3" t="e">
        <f t="shared" si="0"/>
        <v>#REF!</v>
      </c>
    </row>
    <row r="7" spans="2:4" x14ac:dyDescent="0.25">
      <c r="B7" t="s">
        <v>5</v>
      </c>
      <c r="C7" s="1" t="e">
        <f>SUM(#REF!)</f>
        <v>#REF!</v>
      </c>
      <c r="D7" s="3" t="e">
        <f t="shared" si="0"/>
        <v>#REF!</v>
      </c>
    </row>
    <row r="8" spans="2:4" x14ac:dyDescent="0.25">
      <c r="B8" t="s">
        <v>11</v>
      </c>
      <c r="C8" s="1" t="e">
        <f>SUM(#REF!,#REF!,#REF!)</f>
        <v>#REF!</v>
      </c>
      <c r="D8" s="3" t="e">
        <f t="shared" si="0"/>
        <v>#REF!</v>
      </c>
    </row>
    <row r="9" spans="2:4" x14ac:dyDescent="0.25">
      <c r="B9" t="s">
        <v>17</v>
      </c>
      <c r="C9" s="1" t="e">
        <f>SUM(#REF!,#REF!)</f>
        <v>#REF!</v>
      </c>
      <c r="D9" s="3" t="e">
        <f t="shared" si="0"/>
        <v>#REF!</v>
      </c>
    </row>
    <row r="10" spans="2:4" x14ac:dyDescent="0.25">
      <c r="B10" t="s">
        <v>14</v>
      </c>
      <c r="C10" s="1" t="e">
        <f>SUM(#REF!,#REF!)</f>
        <v>#REF!</v>
      </c>
      <c r="D10" s="3" t="e">
        <f t="shared" si="0"/>
        <v>#REF!</v>
      </c>
    </row>
    <row r="11" spans="2:4" x14ac:dyDescent="0.25">
      <c r="B11" t="s">
        <v>10</v>
      </c>
      <c r="C11" s="1" t="e">
        <f>SUM(#REF!)</f>
        <v>#REF!</v>
      </c>
      <c r="D11" s="3" t="e">
        <f t="shared" si="0"/>
        <v>#REF!</v>
      </c>
    </row>
    <row r="12" spans="2:4" x14ac:dyDescent="0.25">
      <c r="B12" t="s">
        <v>12</v>
      </c>
      <c r="C12" s="1" t="e">
        <f>SUM(#REF!)</f>
        <v>#REF!</v>
      </c>
      <c r="D12" s="3" t="e">
        <f t="shared" si="0"/>
        <v>#REF!</v>
      </c>
    </row>
    <row r="13" spans="2:4" x14ac:dyDescent="0.25">
      <c r="C13" s="1" t="e">
        <f>SUM(C3:C12)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Wykresy</vt:lpstr>
      </vt:variant>
      <vt:variant>
        <vt:i4>1</vt:i4>
      </vt:variant>
    </vt:vector>
  </HeadingPairs>
  <TitlesOfParts>
    <vt:vector size="3" baseType="lpstr">
      <vt:lpstr>Arkusz3</vt:lpstr>
      <vt:lpstr>Arkusz2</vt:lpstr>
      <vt:lpstr>Wykres1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Agata Radziszewska</cp:lastModifiedBy>
  <cp:lastPrinted>2020-12-11T08:22:01Z</cp:lastPrinted>
  <dcterms:created xsi:type="dcterms:W3CDTF">2020-12-10T14:19:49Z</dcterms:created>
  <dcterms:modified xsi:type="dcterms:W3CDTF">2025-01-21T10:21:11Z</dcterms:modified>
</cp:coreProperties>
</file>